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Árazatlan költsévetés" sheetId="1" r:id="rId1"/>
    <sheet name="Munka1" sheetId="2" r:id="rId2"/>
  </sheets>
  <definedNames>
    <definedName name="_xlnm.Print_Area" localSheetId="0">'Árazatlan költsévetés'!$B$3:$K$25</definedName>
  </definedNames>
  <calcPr fullCalcOnLoad="1"/>
</workbook>
</file>

<file path=xl/sharedStrings.xml><?xml version="1.0" encoding="utf-8"?>
<sst xmlns="http://schemas.openxmlformats.org/spreadsheetml/2006/main" count="162" uniqueCount="94">
  <si>
    <t>Mennyiség</t>
  </si>
  <si>
    <t>Mértékegység</t>
  </si>
  <si>
    <t>Anyagdíj egységár (nettó)</t>
  </si>
  <si>
    <t>Összes anyagdíj (nettó)</t>
  </si>
  <si>
    <t>Összes anyagdíj (bruttó)</t>
  </si>
  <si>
    <t>Munkadíj egységár (nettó)</t>
  </si>
  <si>
    <t>Összes munkadíj (nettó)</t>
  </si>
  <si>
    <t>Összes munkadíj (bruttó)</t>
  </si>
  <si>
    <t>Napelemes modul beszerzése és létesítése</t>
  </si>
  <si>
    <t>Napelem modul PolySol 250 VM</t>
  </si>
  <si>
    <t>db</t>
  </si>
  <si>
    <t>Napelemes modul beszerzése és létesítése munkadíj</t>
  </si>
  <si>
    <t>klt.</t>
  </si>
  <si>
    <t>Tartószerkezet  beszerzése</t>
  </si>
  <si>
    <t>Tetőkampó-Standard S+</t>
  </si>
  <si>
    <t>Összekötő elem, tetőkampó-sín közé DH-profil M10</t>
  </si>
  <si>
    <t>Sínvég lezáró műag.kupak</t>
  </si>
  <si>
    <t>Sín összekötő (2 sín toldása)</t>
  </si>
  <si>
    <t xml:space="preserve">Köztes leszorító 30-50 mm </t>
  </si>
  <si>
    <t xml:space="preserve">Végleszorító 45 mm </t>
  </si>
  <si>
    <t xml:space="preserve"> Alu.tartósín TF50/5200 mm</t>
  </si>
  <si>
    <t>Tetőkampót a szarufához csavarozni</t>
  </si>
  <si>
    <t>DC kábelezés és védelem</t>
  </si>
  <si>
    <r>
      <t>Solar-kábel FlexiSun 1x4 mm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 PV-1F </t>
    </r>
    <r>
      <rPr>
        <sz val="8"/>
        <color indexed="8"/>
        <rFont val="Arial"/>
        <family val="2"/>
      </rPr>
      <t xml:space="preserve"> </t>
    </r>
  </si>
  <si>
    <t>m</t>
  </si>
  <si>
    <t>MC-csatlakozó-dugó PV-KST 4/6I</t>
  </si>
  <si>
    <t>MC-csatlakozó-aljzat PV-KBT 4/6I</t>
  </si>
  <si>
    <t>DC kábelezés és védelem munkadíj</t>
  </si>
  <si>
    <t>Inverter</t>
  </si>
  <si>
    <t>Inverter munkadíj</t>
  </si>
  <si>
    <t>AC kábelezés és védelem</t>
  </si>
  <si>
    <t>AC kábelezés és védelem munkadíj</t>
  </si>
  <si>
    <t>Elosztószekrény</t>
  </si>
  <si>
    <t>Építészeti átalakítások</t>
  </si>
  <si>
    <t>Faláttörések</t>
  </si>
  <si>
    <t>Villámvédelem</t>
  </si>
  <si>
    <t>Villámvédelmi rendszer felülvizsgálata</t>
  </si>
  <si>
    <t>Villámvédelmi rendszer módosítása</t>
  </si>
  <si>
    <t>Villmávédelmi jegyzőkönyv</t>
  </si>
  <si>
    <t>Elektromos kiviteli tervek</t>
  </si>
  <si>
    <t>Csatlakozási dokumentáció</t>
  </si>
  <si>
    <t>Érintés védelmi jegyzőkönyv</t>
  </si>
  <si>
    <t>Hálózatra kötés beüzemelés</t>
  </si>
  <si>
    <t>Mérőóra átprogramozása</t>
  </si>
  <si>
    <t>Munkavédelem, daru, kiszállás</t>
  </si>
  <si>
    <t>Összesítő</t>
  </si>
  <si>
    <t>Összes anyagdíj + Összes munkadíj (nettó)</t>
  </si>
  <si>
    <t>Összes anyagdíj + Összes munkadíj (bruttó)</t>
  </si>
  <si>
    <t>AC kábel</t>
  </si>
  <si>
    <t>Kábelvég kialakítása kábelsaruval és érvéghüvellyel</t>
  </si>
  <si>
    <t>Védőcső, kábeltartó szerkezet kábelek mechanikai védelmére</t>
  </si>
  <si>
    <t>AC kábeltálca</t>
  </si>
  <si>
    <t>AC kábelfedél</t>
  </si>
  <si>
    <t>Maradékáram védelem, kombinált áramvédő kapcsoló</t>
  </si>
  <si>
    <t>Túláramvédelem, kismegszakító</t>
  </si>
  <si>
    <t>AC EPH kábel</t>
  </si>
  <si>
    <t>fm</t>
  </si>
  <si>
    <t>Kábelrögzítő kötegelő</t>
  </si>
  <si>
    <t>Sztingvédelem, szakaszolható biztosítóaljzat</t>
  </si>
  <si>
    <t>Túlfeszültségvédelem</t>
  </si>
  <si>
    <t>Leválasztókapcsoló</t>
  </si>
  <si>
    <t>Szolár csatlakozó</t>
  </si>
  <si>
    <t>kwh</t>
  </si>
  <si>
    <t>1 kWp számoló tábla</t>
  </si>
  <si>
    <t>INV</t>
  </si>
  <si>
    <t>Összesen nettó</t>
  </si>
  <si>
    <t>Összesen bruttó</t>
  </si>
  <si>
    <t>MINDÖSSZESEN</t>
  </si>
  <si>
    <t>DC elosztó terv szerinti tartalommal</t>
  </si>
  <si>
    <t>AC elosztó terv szerinti tartalommal</t>
  </si>
  <si>
    <t>Elosztószekrény bővítés terveknek megfelelően</t>
  </si>
  <si>
    <t>Anyag nettó egységár</t>
  </si>
  <si>
    <t>Munkadíj nettó egységár</t>
  </si>
  <si>
    <t>Összesen ÁFA</t>
  </si>
  <si>
    <t>készlet</t>
  </si>
  <si>
    <t>AC kábel kiépítése (kábel, védőcső, védőcsatorna, rögzítés)</t>
  </si>
  <si>
    <t>Beüzemelés</t>
  </si>
  <si>
    <t xml:space="preserve">Solar-kábel, solar csatlakozók  </t>
  </si>
  <si>
    <t>Időjárásálló tartószerkezet nyeregtetőn történő telepítéshez</t>
  </si>
  <si>
    <t>Visszwattvédelem</t>
  </si>
  <si>
    <t>EP gyűjtőszekrény terv szerinti tartalommal</t>
  </si>
  <si>
    <t>Inverter Fronius Symo 12.5-3-M vagy azzal egyenértékű</t>
  </si>
  <si>
    <t>Inverter Fronius Symo 15.0-3-M vagy azzal egyenértékű</t>
  </si>
  <si>
    <t>Inverter Fronius Symo 20.0-3-M vagy azzal egyenértékű</t>
  </si>
  <si>
    <t xml:space="preserve">
Zala Megyei Büntetés-végrehajtási Intézet- 173,28 kWp 
</t>
  </si>
  <si>
    <t>Időjárásálló tartószerkezet szabadfüldön történő telepítéshez</t>
  </si>
  <si>
    <t>Felvonulási és logisztikai költségek</t>
  </si>
  <si>
    <t>Anyag nettó összesen</t>
  </si>
  <si>
    <t>Munka nettó összesen</t>
  </si>
  <si>
    <t>Épület bontási és terület rendezési munkák</t>
  </si>
  <si>
    <t>Építészeti helyreállítési munkák épületen belül</t>
  </si>
  <si>
    <t>Napelem modul - monokristályos, legalább 285 Wp egységteljesítményű</t>
  </si>
  <si>
    <t>átadási dokumentáció, valamint mérési jegyzőkönyvek elkészítése</t>
  </si>
  <si>
    <t>Átadási dokumentáció, valamint mérési jegyzőkönyvek elkészítése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</si>
</sst>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3" fontId="0" fillId="33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4" fillId="0" borderId="15" xfId="0" applyFont="1" applyBorder="1" applyAlignment="1">
      <alignment/>
    </xf>
    <xf numFmtId="3" fontId="0" fillId="33" borderId="16" xfId="0" applyNumberForma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8" xfId="0" applyFont="1" applyBorder="1" applyAlignment="1">
      <alignment horizontal="left"/>
    </xf>
    <xf numFmtId="3" fontId="6" fillId="33" borderId="15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4" fillId="0" borderId="19" xfId="0" applyFont="1" applyBorder="1" applyAlignment="1">
      <alignment/>
    </xf>
    <xf numFmtId="3" fontId="0" fillId="33" borderId="20" xfId="0" applyNumberForma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3" fontId="0" fillId="0" borderId="12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19" xfId="0" applyFont="1" applyBorder="1" applyAlignment="1">
      <alignment/>
    </xf>
    <xf numFmtId="3" fontId="0" fillId="0" borderId="21" xfId="0" applyNumberFormat="1" applyBorder="1" applyAlignment="1">
      <alignment/>
    </xf>
    <xf numFmtId="0" fontId="3" fillId="0" borderId="19" xfId="0" applyFont="1" applyBorder="1" applyAlignment="1">
      <alignment/>
    </xf>
    <xf numFmtId="3" fontId="3" fillId="0" borderId="21" xfId="0" applyNumberFormat="1" applyFont="1" applyBorder="1" applyAlignment="1">
      <alignment/>
    </xf>
    <xf numFmtId="3" fontId="8" fillId="33" borderId="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/>
    </xf>
    <xf numFmtId="0" fontId="44" fillId="0" borderId="0" xfId="0" applyFont="1" applyFill="1" applyAlignment="1">
      <alignment/>
    </xf>
    <xf numFmtId="3" fontId="6" fillId="33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33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28" xfId="0" applyFont="1" applyFill="1" applyBorder="1" applyAlignment="1">
      <alignment vertical="center" wrapText="1"/>
    </xf>
    <xf numFmtId="3" fontId="4" fillId="0" borderId="32" xfId="0" applyNumberFormat="1" applyFont="1" applyBorder="1" applyAlignment="1">
      <alignment vertical="center"/>
    </xf>
    <xf numFmtId="0" fontId="4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3" fontId="6" fillId="0" borderId="33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35" xfId="0" applyNumberFormat="1" applyFont="1" applyFill="1" applyBorder="1" applyAlignment="1">
      <alignment horizontal="right" vertical="center"/>
    </xf>
    <xf numFmtId="0" fontId="6" fillId="0" borderId="26" xfId="0" applyFont="1" applyBorder="1" applyAlignment="1">
      <alignment horizontal="left" vertical="center" wrapText="1"/>
    </xf>
    <xf numFmtId="3" fontId="6" fillId="34" borderId="36" xfId="0" applyNumberFormat="1" applyFont="1" applyFill="1" applyBorder="1" applyAlignment="1">
      <alignment horizontal="right" vertical="center"/>
    </xf>
    <xf numFmtId="3" fontId="6" fillId="35" borderId="37" xfId="0" applyNumberFormat="1" applyFont="1" applyFill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6" fillId="0" borderId="39" xfId="0" applyNumberFormat="1" applyFont="1" applyFill="1" applyBorder="1" applyAlignment="1">
      <alignment horizontal="right" vertical="center"/>
    </xf>
    <xf numFmtId="3" fontId="6" fillId="0" borderId="36" xfId="0" applyNumberFormat="1" applyFont="1" applyFill="1" applyBorder="1" applyAlignment="1">
      <alignment horizontal="right" vertical="center"/>
    </xf>
    <xf numFmtId="3" fontId="6" fillId="0" borderId="40" xfId="0" applyNumberFormat="1" applyFont="1" applyFill="1" applyBorder="1" applyAlignment="1">
      <alignment horizontal="right" vertical="center"/>
    </xf>
    <xf numFmtId="3" fontId="6" fillId="0" borderId="41" xfId="0" applyNumberFormat="1" applyFont="1" applyFill="1" applyBorder="1" applyAlignment="1">
      <alignment horizontal="right" vertical="center"/>
    </xf>
    <xf numFmtId="3" fontId="6" fillId="0" borderId="42" xfId="0" applyNumberFormat="1" applyFont="1" applyFill="1" applyBorder="1" applyAlignment="1">
      <alignment horizontal="right" vertical="center"/>
    </xf>
    <xf numFmtId="3" fontId="6" fillId="0" borderId="43" xfId="0" applyNumberFormat="1" applyFont="1" applyFill="1" applyBorder="1" applyAlignment="1">
      <alignment horizontal="right" vertical="center"/>
    </xf>
    <xf numFmtId="0" fontId="6" fillId="0" borderId="44" xfId="0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right"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45" xfId="0" applyFont="1" applyBorder="1" applyAlignment="1">
      <alignment horizontal="center" vertical="center" wrapText="1"/>
    </xf>
    <xf numFmtId="3" fontId="6" fillId="35" borderId="46" xfId="0" applyNumberFormat="1" applyFont="1" applyFill="1" applyBorder="1" applyAlignment="1">
      <alignment horizontal="right" vertical="center"/>
    </xf>
    <xf numFmtId="3" fontId="6" fillId="35" borderId="47" xfId="0" applyNumberFormat="1" applyFont="1" applyFill="1" applyBorder="1" applyAlignment="1">
      <alignment horizontal="right" vertical="center"/>
    </xf>
    <xf numFmtId="3" fontId="6" fillId="35" borderId="44" xfId="0" applyNumberFormat="1" applyFont="1" applyFill="1" applyBorder="1" applyAlignment="1">
      <alignment horizontal="right" vertical="center"/>
    </xf>
    <xf numFmtId="3" fontId="6" fillId="35" borderId="40" xfId="0" applyNumberFormat="1" applyFont="1" applyFill="1" applyBorder="1" applyAlignment="1">
      <alignment horizontal="right" vertical="center"/>
    </xf>
    <xf numFmtId="3" fontId="6" fillId="35" borderId="42" xfId="0" applyNumberFormat="1" applyFont="1" applyFill="1" applyBorder="1" applyAlignment="1">
      <alignment horizontal="right" vertical="center"/>
    </xf>
    <xf numFmtId="3" fontId="6" fillId="35" borderId="39" xfId="0" applyNumberFormat="1" applyFont="1" applyFill="1" applyBorder="1" applyAlignment="1">
      <alignment horizontal="right" vertical="center"/>
    </xf>
    <xf numFmtId="3" fontId="4" fillId="0" borderId="45" xfId="0" applyNumberFormat="1" applyFont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5"/>
  <sheetViews>
    <sheetView tabSelected="1" zoomScale="80" zoomScaleNormal="80" zoomScalePageLayoutView="0" workbookViewId="0" topLeftCell="B1">
      <selection activeCell="B1" sqref="B1"/>
    </sheetView>
  </sheetViews>
  <sheetFormatPr defaultColWidth="9.140625" defaultRowHeight="12.75" customHeight="1"/>
  <cols>
    <col min="1" max="1" width="0" style="45" hidden="1" customWidth="1"/>
    <col min="2" max="2" width="93.7109375" style="45" customWidth="1"/>
    <col min="3" max="3" width="14.28125" style="45" customWidth="1"/>
    <col min="4" max="4" width="14.28125" style="69" customWidth="1"/>
    <col min="5" max="11" width="14.28125" style="45" customWidth="1"/>
    <col min="12" max="12" width="9.8515625" style="45" hidden="1" customWidth="1"/>
    <col min="13" max="13" width="9.57421875" style="45" hidden="1" customWidth="1"/>
    <col min="14" max="16384" width="9.140625" style="45" customWidth="1"/>
  </cols>
  <sheetData>
    <row r="2" spans="2:8" ht="15" customHeight="1" thickBot="1">
      <c r="B2" s="46"/>
      <c r="C2" s="46">
        <v>44</v>
      </c>
      <c r="D2" s="68" t="s">
        <v>62</v>
      </c>
      <c r="G2"/>
      <c r="H2"/>
    </row>
    <row r="3" spans="2:12" ht="48" thickBot="1">
      <c r="B3" s="76" t="s">
        <v>84</v>
      </c>
      <c r="C3" s="57" t="s">
        <v>0</v>
      </c>
      <c r="D3" s="58" t="s">
        <v>1</v>
      </c>
      <c r="E3" s="59" t="s">
        <v>71</v>
      </c>
      <c r="F3" s="60" t="s">
        <v>72</v>
      </c>
      <c r="G3" s="77" t="s">
        <v>87</v>
      </c>
      <c r="H3" s="90" t="s">
        <v>88</v>
      </c>
      <c r="I3" s="77" t="s">
        <v>65</v>
      </c>
      <c r="J3" s="59" t="s">
        <v>73</v>
      </c>
      <c r="K3" s="61" t="s">
        <v>66</v>
      </c>
      <c r="L3" s="50"/>
    </row>
    <row r="4" spans="1:12" s="62" customFormat="1" ht="18.75" customHeight="1">
      <c r="A4" s="62">
        <v>2204000003</v>
      </c>
      <c r="B4" s="73" t="s">
        <v>91</v>
      </c>
      <c r="C4" s="55">
        <v>608</v>
      </c>
      <c r="D4" s="56" t="s">
        <v>10</v>
      </c>
      <c r="E4" s="74"/>
      <c r="F4" s="75"/>
      <c r="G4" s="96">
        <f>E4*C4</f>
        <v>0</v>
      </c>
      <c r="H4" s="91">
        <f>F4*C4</f>
        <v>0</v>
      </c>
      <c r="I4" s="80">
        <f>G4+H4</f>
        <v>0</v>
      </c>
      <c r="J4" s="81">
        <f>I4*0.27</f>
        <v>0</v>
      </c>
      <c r="K4" s="70">
        <f aca="true" t="shared" si="0" ref="K4:K21">J4+I4</f>
        <v>0</v>
      </c>
      <c r="L4" s="48"/>
    </row>
    <row r="5" spans="1:12" s="62" customFormat="1" ht="18.75" customHeight="1">
      <c r="A5" s="62">
        <v>6700100026</v>
      </c>
      <c r="B5" s="88" t="s">
        <v>78</v>
      </c>
      <c r="C5" s="53">
        <v>307</v>
      </c>
      <c r="D5" s="98" t="s">
        <v>10</v>
      </c>
      <c r="E5" s="74"/>
      <c r="F5" s="75"/>
      <c r="G5" s="94">
        <f aca="true" t="shared" si="1" ref="G5:G21">E5*C5</f>
        <v>0</v>
      </c>
      <c r="H5" s="92">
        <f aca="true" t="shared" si="2" ref="H5:H21">F5*C5</f>
        <v>0</v>
      </c>
      <c r="I5" s="82">
        <f aca="true" t="shared" si="3" ref="I5:I21">G5+H5</f>
        <v>0</v>
      </c>
      <c r="J5" s="83">
        <f aca="true" t="shared" si="4" ref="J5:J21">I5*0.27</f>
        <v>0</v>
      </c>
      <c r="K5" s="71">
        <f t="shared" si="0"/>
        <v>0</v>
      </c>
      <c r="L5" s="47">
        <v>8</v>
      </c>
    </row>
    <row r="6" spans="1:12" s="62" customFormat="1" ht="18.75" customHeight="1">
      <c r="A6" s="62">
        <v>6700100026</v>
      </c>
      <c r="B6" s="88" t="s">
        <v>85</v>
      </c>
      <c r="C6" s="53">
        <v>301</v>
      </c>
      <c r="D6" s="98" t="s">
        <v>10</v>
      </c>
      <c r="E6" s="74"/>
      <c r="F6" s="75"/>
      <c r="G6" s="94">
        <f t="shared" si="1"/>
        <v>0</v>
      </c>
      <c r="H6" s="92">
        <f t="shared" si="2"/>
        <v>0</v>
      </c>
      <c r="I6" s="82">
        <f t="shared" si="3"/>
        <v>0</v>
      </c>
      <c r="J6" s="83">
        <f t="shared" si="4"/>
        <v>0</v>
      </c>
      <c r="K6" s="71">
        <f>J6+I6</f>
        <v>0</v>
      </c>
      <c r="L6" s="47">
        <v>8</v>
      </c>
    </row>
    <row r="7" spans="1:12" s="62" customFormat="1" ht="18.75" customHeight="1">
      <c r="A7" s="62">
        <v>7000200011</v>
      </c>
      <c r="B7" s="88" t="s">
        <v>77</v>
      </c>
      <c r="C7" s="53">
        <v>1</v>
      </c>
      <c r="D7" s="98" t="s">
        <v>74</v>
      </c>
      <c r="E7" s="74"/>
      <c r="F7" s="75"/>
      <c r="G7" s="94">
        <f t="shared" si="1"/>
        <v>0</v>
      </c>
      <c r="H7" s="92">
        <f t="shared" si="2"/>
        <v>0</v>
      </c>
      <c r="I7" s="82">
        <f t="shared" si="3"/>
        <v>0</v>
      </c>
      <c r="J7" s="83">
        <f t="shared" si="4"/>
        <v>0</v>
      </c>
      <c r="K7" s="71">
        <f t="shared" si="0"/>
        <v>0</v>
      </c>
      <c r="L7" s="47">
        <v>10</v>
      </c>
    </row>
    <row r="8" spans="2:11" s="62" customFormat="1" ht="18.75" customHeight="1">
      <c r="B8" s="89" t="s">
        <v>68</v>
      </c>
      <c r="C8" s="53">
        <v>10</v>
      </c>
      <c r="D8" s="99" t="s">
        <v>10</v>
      </c>
      <c r="E8" s="74"/>
      <c r="F8" s="75"/>
      <c r="G8" s="94">
        <f t="shared" si="1"/>
        <v>0</v>
      </c>
      <c r="H8" s="92">
        <f t="shared" si="2"/>
        <v>0</v>
      </c>
      <c r="I8" s="82">
        <f t="shared" si="3"/>
        <v>0</v>
      </c>
      <c r="J8" s="83">
        <f t="shared" si="4"/>
        <v>0</v>
      </c>
      <c r="K8" s="71">
        <f t="shared" si="0"/>
        <v>0</v>
      </c>
    </row>
    <row r="9" spans="2:11" s="62" customFormat="1" ht="18.75" customHeight="1">
      <c r="B9" s="88" t="s">
        <v>81</v>
      </c>
      <c r="C9" s="53">
        <v>3</v>
      </c>
      <c r="D9" s="99" t="s">
        <v>10</v>
      </c>
      <c r="E9" s="74"/>
      <c r="F9" s="75"/>
      <c r="G9" s="94">
        <f t="shared" si="1"/>
        <v>0</v>
      </c>
      <c r="H9" s="92">
        <f t="shared" si="2"/>
        <v>0</v>
      </c>
      <c r="I9" s="82">
        <f t="shared" si="3"/>
        <v>0</v>
      </c>
      <c r="J9" s="83">
        <f t="shared" si="4"/>
        <v>0</v>
      </c>
      <c r="K9" s="71">
        <f t="shared" si="0"/>
        <v>0</v>
      </c>
    </row>
    <row r="10" spans="2:11" s="62" customFormat="1" ht="18.75" customHeight="1">
      <c r="B10" s="88" t="s">
        <v>82</v>
      </c>
      <c r="C10" s="53">
        <v>3</v>
      </c>
      <c r="D10" s="99" t="s">
        <v>10</v>
      </c>
      <c r="E10" s="74"/>
      <c r="F10" s="75"/>
      <c r="G10" s="94">
        <f t="shared" si="1"/>
        <v>0</v>
      </c>
      <c r="H10" s="92">
        <f t="shared" si="2"/>
        <v>0</v>
      </c>
      <c r="I10" s="82">
        <f t="shared" si="3"/>
        <v>0</v>
      </c>
      <c r="J10" s="83">
        <f t="shared" si="4"/>
        <v>0</v>
      </c>
      <c r="K10" s="71">
        <f t="shared" si="0"/>
        <v>0</v>
      </c>
    </row>
    <row r="11" spans="2:11" s="62" customFormat="1" ht="18.75" customHeight="1">
      <c r="B11" s="88" t="s">
        <v>83</v>
      </c>
      <c r="C11" s="53">
        <v>4</v>
      </c>
      <c r="D11" s="99" t="s">
        <v>10</v>
      </c>
      <c r="E11" s="74"/>
      <c r="F11" s="75"/>
      <c r="G11" s="94">
        <f t="shared" si="1"/>
        <v>0</v>
      </c>
      <c r="H11" s="92">
        <f t="shared" si="2"/>
        <v>0</v>
      </c>
      <c r="I11" s="82">
        <f t="shared" si="3"/>
        <v>0</v>
      </c>
      <c r="J11" s="83">
        <f t="shared" si="4"/>
        <v>0</v>
      </c>
      <c r="K11" s="71">
        <f t="shared" si="0"/>
        <v>0</v>
      </c>
    </row>
    <row r="12" spans="2:12" s="62" customFormat="1" ht="18.75" customHeight="1">
      <c r="B12" s="89" t="s">
        <v>69</v>
      </c>
      <c r="C12" s="53">
        <v>10</v>
      </c>
      <c r="D12" s="98" t="s">
        <v>10</v>
      </c>
      <c r="E12" s="74"/>
      <c r="F12" s="75"/>
      <c r="G12" s="94">
        <f t="shared" si="1"/>
        <v>0</v>
      </c>
      <c r="H12" s="92">
        <f t="shared" si="2"/>
        <v>0</v>
      </c>
      <c r="I12" s="82">
        <f t="shared" si="3"/>
        <v>0</v>
      </c>
      <c r="J12" s="83">
        <f t="shared" si="4"/>
        <v>0</v>
      </c>
      <c r="K12" s="71">
        <f t="shared" si="0"/>
        <v>0</v>
      </c>
      <c r="L12" s="47">
        <v>8</v>
      </c>
    </row>
    <row r="13" spans="2:12" s="62" customFormat="1" ht="18.75" customHeight="1">
      <c r="B13" s="89" t="s">
        <v>80</v>
      </c>
      <c r="C13" s="53">
        <v>3</v>
      </c>
      <c r="D13" s="98" t="s">
        <v>10</v>
      </c>
      <c r="E13" s="74"/>
      <c r="F13" s="75"/>
      <c r="G13" s="94">
        <f t="shared" si="1"/>
        <v>0</v>
      </c>
      <c r="H13" s="92">
        <f t="shared" si="2"/>
        <v>0</v>
      </c>
      <c r="I13" s="82">
        <f t="shared" si="3"/>
        <v>0</v>
      </c>
      <c r="J13" s="83">
        <f t="shared" si="4"/>
        <v>0</v>
      </c>
      <c r="K13" s="71">
        <f t="shared" si="0"/>
        <v>0</v>
      </c>
      <c r="L13" s="47"/>
    </row>
    <row r="14" spans="2:12" s="62" customFormat="1" ht="18.75" customHeight="1">
      <c r="B14" s="89" t="s">
        <v>75</v>
      </c>
      <c r="C14" s="53">
        <v>1</v>
      </c>
      <c r="D14" s="98" t="s">
        <v>74</v>
      </c>
      <c r="E14" s="74"/>
      <c r="F14" s="75"/>
      <c r="G14" s="94">
        <f t="shared" si="1"/>
        <v>0</v>
      </c>
      <c r="H14" s="92">
        <f t="shared" si="2"/>
        <v>0</v>
      </c>
      <c r="I14" s="82">
        <f t="shared" si="3"/>
        <v>0</v>
      </c>
      <c r="J14" s="83">
        <f t="shared" si="4"/>
        <v>0</v>
      </c>
      <c r="K14" s="71">
        <f t="shared" si="0"/>
        <v>0</v>
      </c>
      <c r="L14" s="47"/>
    </row>
    <row r="15" spans="2:13" s="62" customFormat="1" ht="18.75" customHeight="1">
      <c r="B15" s="63" t="s">
        <v>70</v>
      </c>
      <c r="C15" s="53">
        <v>1</v>
      </c>
      <c r="D15" s="51" t="s">
        <v>10</v>
      </c>
      <c r="E15" s="74"/>
      <c r="F15" s="75"/>
      <c r="G15" s="94">
        <f t="shared" si="1"/>
        <v>0</v>
      </c>
      <c r="H15" s="92">
        <f t="shared" si="2"/>
        <v>0</v>
      </c>
      <c r="I15" s="82">
        <f t="shared" si="3"/>
        <v>0</v>
      </c>
      <c r="J15" s="83">
        <f t="shared" si="4"/>
        <v>0</v>
      </c>
      <c r="K15" s="71">
        <f t="shared" si="0"/>
        <v>0</v>
      </c>
      <c r="L15" s="62">
        <v>8000</v>
      </c>
      <c r="M15" s="62">
        <v>5000</v>
      </c>
    </row>
    <row r="16" spans="2:12" s="62" customFormat="1" ht="18.75" customHeight="1">
      <c r="B16" s="64" t="s">
        <v>76</v>
      </c>
      <c r="C16" s="54">
        <v>1</v>
      </c>
      <c r="D16" s="52" t="s">
        <v>10</v>
      </c>
      <c r="E16" s="74"/>
      <c r="F16" s="75"/>
      <c r="G16" s="94">
        <f t="shared" si="1"/>
        <v>0</v>
      </c>
      <c r="H16" s="92">
        <f t="shared" si="2"/>
        <v>0</v>
      </c>
      <c r="I16" s="84">
        <f t="shared" si="3"/>
        <v>0</v>
      </c>
      <c r="J16" s="85">
        <f t="shared" si="4"/>
        <v>0</v>
      </c>
      <c r="K16" s="72">
        <f t="shared" si="0"/>
        <v>0</v>
      </c>
      <c r="L16" s="49">
        <v>1000</v>
      </c>
    </row>
    <row r="17" spans="2:12" s="62" customFormat="1" ht="18.75" customHeight="1">
      <c r="B17" s="64" t="s">
        <v>79</v>
      </c>
      <c r="C17" s="54">
        <v>1</v>
      </c>
      <c r="D17" s="52" t="s">
        <v>10</v>
      </c>
      <c r="E17" s="74"/>
      <c r="F17" s="75"/>
      <c r="G17" s="95">
        <f t="shared" si="1"/>
        <v>0</v>
      </c>
      <c r="H17" s="93">
        <f t="shared" si="2"/>
        <v>0</v>
      </c>
      <c r="I17" s="84">
        <f t="shared" si="3"/>
        <v>0</v>
      </c>
      <c r="J17" s="85">
        <f t="shared" si="4"/>
        <v>0</v>
      </c>
      <c r="K17" s="72">
        <f t="shared" si="0"/>
        <v>0</v>
      </c>
      <c r="L17" s="47"/>
    </row>
    <row r="18" spans="2:12" s="62" customFormat="1" ht="18.75" customHeight="1">
      <c r="B18" s="64" t="s">
        <v>86</v>
      </c>
      <c r="C18" s="54">
        <v>1</v>
      </c>
      <c r="D18" s="86" t="s">
        <v>74</v>
      </c>
      <c r="E18" s="74"/>
      <c r="F18" s="75"/>
      <c r="G18" s="95">
        <f t="shared" si="1"/>
        <v>0</v>
      </c>
      <c r="H18" s="93">
        <f t="shared" si="2"/>
        <v>0</v>
      </c>
      <c r="I18" s="84">
        <f t="shared" si="3"/>
        <v>0</v>
      </c>
      <c r="J18" s="85">
        <f t="shared" si="4"/>
        <v>0</v>
      </c>
      <c r="K18" s="72">
        <f t="shared" si="0"/>
        <v>0</v>
      </c>
      <c r="L18" s="47"/>
    </row>
    <row r="19" spans="1:12" s="62" customFormat="1" ht="18.75" customHeight="1">
      <c r="A19" s="62" t="s">
        <v>92</v>
      </c>
      <c r="B19" s="64" t="s">
        <v>93</v>
      </c>
      <c r="C19" s="54">
        <v>1</v>
      </c>
      <c r="D19" s="86" t="s">
        <v>74</v>
      </c>
      <c r="E19" s="74"/>
      <c r="F19" s="75"/>
      <c r="G19" s="95">
        <v>0</v>
      </c>
      <c r="H19" s="93">
        <f t="shared" si="2"/>
        <v>0</v>
      </c>
      <c r="I19" s="84">
        <f t="shared" si="3"/>
        <v>0</v>
      </c>
      <c r="J19" s="85">
        <f t="shared" si="4"/>
        <v>0</v>
      </c>
      <c r="K19" s="72">
        <f t="shared" si="0"/>
        <v>0</v>
      </c>
      <c r="L19" s="47"/>
    </row>
    <row r="20" spans="2:12" s="62" customFormat="1" ht="18.75" customHeight="1">
      <c r="B20" s="64" t="s">
        <v>89</v>
      </c>
      <c r="C20" s="54">
        <v>1</v>
      </c>
      <c r="D20" s="86" t="s">
        <v>74</v>
      </c>
      <c r="E20" s="74"/>
      <c r="F20" s="75"/>
      <c r="G20" s="95">
        <f>E20*C20</f>
        <v>0</v>
      </c>
      <c r="H20" s="93">
        <f>F20*C20</f>
        <v>0</v>
      </c>
      <c r="I20" s="84">
        <f>G20+H20</f>
        <v>0</v>
      </c>
      <c r="J20" s="85">
        <f t="shared" si="4"/>
        <v>0</v>
      </c>
      <c r="K20" s="72">
        <f>J20+I20</f>
        <v>0</v>
      </c>
      <c r="L20" s="47"/>
    </row>
    <row r="21" spans="2:12" s="62" customFormat="1" ht="18.75" customHeight="1" thickBot="1">
      <c r="B21" s="64" t="s">
        <v>90</v>
      </c>
      <c r="C21" s="54">
        <v>1</v>
      </c>
      <c r="D21" s="86" t="s">
        <v>74</v>
      </c>
      <c r="E21" s="74"/>
      <c r="F21" s="75"/>
      <c r="G21" s="95">
        <f t="shared" si="1"/>
        <v>0</v>
      </c>
      <c r="H21" s="93">
        <f t="shared" si="2"/>
        <v>0</v>
      </c>
      <c r="I21" s="84">
        <f t="shared" si="3"/>
        <v>0</v>
      </c>
      <c r="J21" s="85">
        <f t="shared" si="4"/>
        <v>0</v>
      </c>
      <c r="K21" s="72">
        <f t="shared" si="0"/>
        <v>0</v>
      </c>
      <c r="L21" s="47"/>
    </row>
    <row r="22" spans="2:11" s="65" customFormat="1" ht="18.75" customHeight="1" thickBot="1">
      <c r="B22" s="66" t="s">
        <v>67</v>
      </c>
      <c r="C22" s="100"/>
      <c r="D22" s="101"/>
      <c r="E22" s="101"/>
      <c r="F22" s="102"/>
      <c r="G22" s="87">
        <f>SUM(G4:G21)</f>
        <v>0</v>
      </c>
      <c r="H22" s="97">
        <f>SUM(H4:H21)</f>
        <v>0</v>
      </c>
      <c r="I22" s="78">
        <f>SUM(I4:I21)</f>
        <v>0</v>
      </c>
      <c r="J22" s="79">
        <f>SUM(J4:J21)</f>
        <v>0</v>
      </c>
      <c r="K22" s="67">
        <f>SUM(I22:J22)</f>
        <v>0</v>
      </c>
    </row>
    <row r="26" spans="4:8" ht="12.75" customHeight="1">
      <c r="D26" s="45"/>
      <c r="G26"/>
      <c r="H26"/>
    </row>
    <row r="27" spans="4:8" ht="15.75">
      <c r="D27" s="45"/>
      <c r="G27"/>
      <c r="H27"/>
    </row>
    <row r="28" spans="4:8" ht="18.75" customHeight="1">
      <c r="D28" s="45"/>
      <c r="G28"/>
      <c r="H28"/>
    </row>
    <row r="29" spans="4:8" ht="18.75" customHeight="1">
      <c r="D29" s="45"/>
      <c r="G29"/>
      <c r="H29"/>
    </row>
    <row r="30" spans="4:8" ht="18.75" customHeight="1">
      <c r="D30" s="45"/>
      <c r="G30"/>
      <c r="H30"/>
    </row>
    <row r="31" spans="4:8" ht="18.75" customHeight="1">
      <c r="D31" s="45"/>
      <c r="G31"/>
      <c r="H31"/>
    </row>
    <row r="32" spans="4:8" ht="18.75" customHeight="1">
      <c r="D32" s="45"/>
      <c r="G32"/>
      <c r="H32"/>
    </row>
    <row r="33" spans="4:8" ht="18.75" customHeight="1">
      <c r="D33" s="45"/>
      <c r="G33"/>
      <c r="H33"/>
    </row>
    <row r="34" ht="18.75" customHeight="1">
      <c r="D34" s="45"/>
    </row>
    <row r="35" ht="18.75" customHeight="1">
      <c r="D35" s="45"/>
    </row>
    <row r="36" ht="18.75" customHeight="1">
      <c r="D36" s="45"/>
    </row>
    <row r="37" ht="18.75" customHeight="1">
      <c r="D37" s="45"/>
    </row>
    <row r="38" ht="12.75" customHeight="1">
      <c r="D38" s="45"/>
    </row>
    <row r="39" ht="12.75" customHeight="1">
      <c r="D39" s="45"/>
    </row>
    <row r="40" ht="12.75" customHeight="1">
      <c r="D40" s="45"/>
    </row>
    <row r="41" ht="12.75" customHeight="1">
      <c r="D41" s="45"/>
    </row>
    <row r="42" ht="15.75">
      <c r="D42" s="45"/>
    </row>
    <row r="43" ht="19.5" customHeight="1">
      <c r="D43" s="45"/>
    </row>
    <row r="44" ht="19.5" customHeight="1">
      <c r="D44" s="45"/>
    </row>
    <row r="45" ht="19.5" customHeight="1">
      <c r="D45" s="45"/>
    </row>
    <row r="46" ht="19.5" customHeight="1">
      <c r="D46" s="45"/>
    </row>
    <row r="47" ht="19.5" customHeight="1">
      <c r="D47" s="45"/>
    </row>
    <row r="48" ht="19.5" customHeight="1">
      <c r="D48" s="45"/>
    </row>
    <row r="49" ht="19.5" customHeight="1">
      <c r="D49" s="45"/>
    </row>
    <row r="50" ht="19.5" customHeight="1">
      <c r="D50" s="45"/>
    </row>
    <row r="51" ht="19.5" customHeight="1">
      <c r="D51" s="45"/>
    </row>
    <row r="52" ht="19.5" customHeight="1">
      <c r="D52" s="45"/>
    </row>
    <row r="53" ht="12.75" customHeight="1">
      <c r="D53" s="45"/>
    </row>
    <row r="54" ht="12.75" customHeight="1">
      <c r="D54" s="45"/>
    </row>
    <row r="55" ht="12.75" customHeight="1">
      <c r="D55" s="45"/>
    </row>
  </sheetData>
  <sheetProtection selectLockedCells="1" selectUnlockedCells="1"/>
  <mergeCells count="1">
    <mergeCell ref="C22:F22"/>
  </mergeCells>
  <printOptions/>
  <pageMargins left="0.7" right="0.7" top="0.75" bottom="0.75" header="0.3" footer="0.3"/>
  <pageSetup fitToHeight="1" fitToWidth="1"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7"/>
  <sheetViews>
    <sheetView zoomScalePageLayoutView="0" workbookViewId="0" topLeftCell="K36">
      <selection activeCell="A36" sqref="A1:J16384"/>
    </sheetView>
  </sheetViews>
  <sheetFormatPr defaultColWidth="9.140625" defaultRowHeight="15"/>
  <cols>
    <col min="1" max="1" width="61.00390625" style="0" hidden="1" customWidth="1"/>
    <col min="2" max="2" width="10.8515625" style="0" hidden="1" customWidth="1"/>
    <col min="3" max="3" width="13.8515625" style="0" hidden="1" customWidth="1"/>
    <col min="4" max="7" width="8.8515625" style="0" hidden="1" customWidth="1"/>
    <col min="8" max="8" width="8.7109375" style="0" hidden="1" customWidth="1"/>
    <col min="9" max="9" width="9.8515625" style="0" hidden="1" customWidth="1"/>
    <col min="10" max="10" width="0" style="0" hidden="1" customWidth="1"/>
  </cols>
  <sheetData>
    <row r="2" spans="1:9" ht="60">
      <c r="A2" s="1" t="s">
        <v>63</v>
      </c>
      <c r="B2" s="2" t="s">
        <v>0</v>
      </c>
      <c r="C2" s="2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</row>
    <row r="3" spans="1:9" ht="15.75">
      <c r="A3" s="4" t="s">
        <v>8</v>
      </c>
      <c r="B3" s="5"/>
      <c r="C3" s="5"/>
      <c r="D3" s="5"/>
      <c r="E3" s="5"/>
      <c r="F3" s="5"/>
      <c r="G3" s="5"/>
      <c r="H3" s="5"/>
      <c r="I3" s="6"/>
    </row>
    <row r="4" spans="1:9" ht="15">
      <c r="A4" s="7" t="s">
        <v>9</v>
      </c>
      <c r="B4" s="8">
        <v>4</v>
      </c>
      <c r="C4" s="9" t="s">
        <v>10</v>
      </c>
      <c r="D4" s="8">
        <v>70000</v>
      </c>
      <c r="E4" s="10">
        <f>ROUND(D4*B4,0)</f>
        <v>280000</v>
      </c>
      <c r="F4" s="10">
        <f>ROUND(E4*1.27,0)</f>
        <v>355600</v>
      </c>
      <c r="G4" s="10"/>
      <c r="H4" s="10"/>
      <c r="I4" s="11"/>
    </row>
    <row r="5" spans="1:9" ht="15">
      <c r="A5" s="43" t="s">
        <v>61</v>
      </c>
      <c r="B5" s="8">
        <v>4</v>
      </c>
      <c r="C5" s="44" t="s">
        <v>10</v>
      </c>
      <c r="D5" s="8">
        <v>1100</v>
      </c>
      <c r="E5" s="10">
        <f>ROUND(D5*B5,0)</f>
        <v>4400</v>
      </c>
      <c r="F5" s="10">
        <f>ROUND(E5*1.27,0)</f>
        <v>5588</v>
      </c>
      <c r="G5" s="10"/>
      <c r="H5" s="10"/>
      <c r="I5" s="11"/>
    </row>
    <row r="6" spans="1:9" ht="15.75">
      <c r="A6" s="13" t="s">
        <v>11</v>
      </c>
      <c r="B6" s="14"/>
      <c r="C6" s="15" t="s">
        <v>12</v>
      </c>
      <c r="D6" s="16"/>
      <c r="E6" s="16"/>
      <c r="F6" s="16"/>
      <c r="G6" s="14">
        <v>2400</v>
      </c>
      <c r="H6" s="16">
        <f>G6*B4</f>
        <v>9600</v>
      </c>
      <c r="I6" s="17">
        <f>ROUND(H6*1.27,0)</f>
        <v>12192</v>
      </c>
    </row>
    <row r="7" ht="15">
      <c r="B7" s="12"/>
    </row>
    <row r="8" spans="1:9" ht="15.75">
      <c r="A8" s="4" t="s">
        <v>13</v>
      </c>
      <c r="B8" s="18"/>
      <c r="C8" s="5"/>
      <c r="D8" s="5"/>
      <c r="E8" s="5"/>
      <c r="F8" s="5"/>
      <c r="G8" s="5"/>
      <c r="H8" s="5"/>
      <c r="I8" s="6"/>
    </row>
    <row r="9" spans="1:9" ht="15">
      <c r="A9" s="7" t="s">
        <v>14</v>
      </c>
      <c r="B9" s="8">
        <v>8</v>
      </c>
      <c r="C9" s="10" t="s">
        <v>10</v>
      </c>
      <c r="D9" s="8">
        <v>2712</v>
      </c>
      <c r="E9" s="10">
        <f aca="true" t="shared" si="0" ref="E9:E16">ROUND(D9*B9,0)</f>
        <v>21696</v>
      </c>
      <c r="F9" s="10">
        <f aca="true" t="shared" si="1" ref="F9:F16">ROUND(E9*1.27,0)</f>
        <v>27554</v>
      </c>
      <c r="G9" s="10"/>
      <c r="H9" s="10"/>
      <c r="I9" s="11"/>
    </row>
    <row r="10" spans="1:9" ht="15">
      <c r="A10" s="7" t="s">
        <v>15</v>
      </c>
      <c r="B10" s="8">
        <v>8</v>
      </c>
      <c r="C10" s="10" t="s">
        <v>10</v>
      </c>
      <c r="D10" s="8">
        <v>466</v>
      </c>
      <c r="E10" s="10">
        <f t="shared" si="0"/>
        <v>3728</v>
      </c>
      <c r="F10" s="10">
        <f t="shared" si="1"/>
        <v>4735</v>
      </c>
      <c r="G10" s="10"/>
      <c r="H10" s="10"/>
      <c r="I10" s="11"/>
    </row>
    <row r="11" spans="1:9" ht="15">
      <c r="A11" s="7" t="s">
        <v>16</v>
      </c>
      <c r="B11" s="8">
        <v>4</v>
      </c>
      <c r="C11" s="10" t="s">
        <v>10</v>
      </c>
      <c r="D11" s="8">
        <v>154</v>
      </c>
      <c r="E11" s="10">
        <f t="shared" si="0"/>
        <v>616</v>
      </c>
      <c r="F11" s="10">
        <f t="shared" si="1"/>
        <v>782</v>
      </c>
      <c r="G11" s="10"/>
      <c r="H11" s="10"/>
      <c r="I11" s="11"/>
    </row>
    <row r="12" spans="1:9" ht="15">
      <c r="A12" s="7" t="s">
        <v>17</v>
      </c>
      <c r="B12" s="8">
        <v>4</v>
      </c>
      <c r="C12" s="10" t="s">
        <v>10</v>
      </c>
      <c r="D12" s="8">
        <v>585</v>
      </c>
      <c r="E12" s="10">
        <f t="shared" si="0"/>
        <v>2340</v>
      </c>
      <c r="F12" s="10">
        <f t="shared" si="1"/>
        <v>2972</v>
      </c>
      <c r="G12" s="10"/>
      <c r="H12" s="10"/>
      <c r="I12" s="11"/>
    </row>
    <row r="13" spans="1:9" ht="15">
      <c r="A13" s="7" t="s">
        <v>18</v>
      </c>
      <c r="B13" s="8">
        <v>6</v>
      </c>
      <c r="C13" s="10" t="s">
        <v>10</v>
      </c>
      <c r="D13" s="8">
        <v>887</v>
      </c>
      <c r="E13" s="10">
        <f t="shared" si="0"/>
        <v>5322</v>
      </c>
      <c r="F13" s="10">
        <f t="shared" si="1"/>
        <v>6759</v>
      </c>
      <c r="G13" s="10"/>
      <c r="H13" s="10"/>
      <c r="I13" s="11"/>
    </row>
    <row r="14" spans="1:9" ht="15">
      <c r="A14" s="7" t="s">
        <v>19</v>
      </c>
      <c r="B14" s="8">
        <v>4</v>
      </c>
      <c r="C14" s="10" t="s">
        <v>10</v>
      </c>
      <c r="D14" s="8">
        <v>855</v>
      </c>
      <c r="E14" s="10">
        <f t="shared" si="0"/>
        <v>3420</v>
      </c>
      <c r="F14" s="10">
        <f t="shared" si="1"/>
        <v>4343</v>
      </c>
      <c r="G14" s="10"/>
      <c r="H14" s="10"/>
      <c r="I14" s="11"/>
    </row>
    <row r="15" spans="1:9" ht="15">
      <c r="A15" s="7" t="s">
        <v>20</v>
      </c>
      <c r="B15" s="8">
        <v>8</v>
      </c>
      <c r="C15" s="10" t="s">
        <v>56</v>
      </c>
      <c r="D15" s="8">
        <v>4412</v>
      </c>
      <c r="E15" s="10">
        <f t="shared" si="0"/>
        <v>35296</v>
      </c>
      <c r="F15" s="10">
        <f t="shared" si="1"/>
        <v>44826</v>
      </c>
      <c r="G15" s="10"/>
      <c r="H15" s="10"/>
      <c r="I15" s="11"/>
    </row>
    <row r="16" spans="1:9" ht="15">
      <c r="A16" s="7" t="s">
        <v>21</v>
      </c>
      <c r="B16" s="8">
        <v>12</v>
      </c>
      <c r="C16" s="10" t="s">
        <v>10</v>
      </c>
      <c r="D16" s="8">
        <v>328</v>
      </c>
      <c r="E16" s="10">
        <f t="shared" si="0"/>
        <v>3936</v>
      </c>
      <c r="F16" s="10">
        <f t="shared" si="1"/>
        <v>4999</v>
      </c>
      <c r="G16" s="10"/>
      <c r="H16" s="10"/>
      <c r="I16" s="11"/>
    </row>
    <row r="17" spans="1:9" ht="15">
      <c r="A17" s="19"/>
      <c r="B17" s="8"/>
      <c r="C17" s="10" t="s">
        <v>10</v>
      </c>
      <c r="D17" s="8"/>
      <c r="E17" s="10">
        <v>0</v>
      </c>
      <c r="F17" s="10">
        <v>0</v>
      </c>
      <c r="G17" s="10"/>
      <c r="H17" s="10"/>
      <c r="I17" s="11"/>
    </row>
    <row r="18" spans="1:9" ht="15">
      <c r="A18" s="19"/>
      <c r="B18" s="8"/>
      <c r="C18" s="10" t="s">
        <v>10</v>
      </c>
      <c r="D18" s="8"/>
      <c r="E18" s="10">
        <v>0</v>
      </c>
      <c r="F18" s="10">
        <v>0</v>
      </c>
      <c r="G18" s="10"/>
      <c r="H18" s="10"/>
      <c r="I18" s="11"/>
    </row>
    <row r="19" spans="1:9" ht="15">
      <c r="A19" s="19"/>
      <c r="B19" s="8"/>
      <c r="C19" s="10" t="s">
        <v>10</v>
      </c>
      <c r="D19" s="8"/>
      <c r="E19" s="10">
        <v>0</v>
      </c>
      <c r="F19" s="10">
        <v>0</v>
      </c>
      <c r="G19" s="10"/>
      <c r="H19" s="10"/>
      <c r="I19" s="11"/>
    </row>
    <row r="20" spans="1:9" ht="15">
      <c r="A20" s="19"/>
      <c r="B20" s="8"/>
      <c r="C20" s="10" t="s">
        <v>10</v>
      </c>
      <c r="D20" s="8"/>
      <c r="E20" s="10">
        <v>0</v>
      </c>
      <c r="F20" s="10">
        <v>0</v>
      </c>
      <c r="G20" s="10"/>
      <c r="H20" s="10"/>
      <c r="I20" s="11"/>
    </row>
    <row r="21" spans="1:9" ht="15">
      <c r="A21" s="19"/>
      <c r="B21" s="8"/>
      <c r="C21" s="10" t="s">
        <v>10</v>
      </c>
      <c r="D21" s="8"/>
      <c r="E21" s="10">
        <v>0</v>
      </c>
      <c r="F21" s="10">
        <v>0</v>
      </c>
      <c r="G21" s="10"/>
      <c r="H21" s="10"/>
      <c r="I21" s="11"/>
    </row>
    <row r="22" spans="1:9" ht="15">
      <c r="A22" s="19"/>
      <c r="B22" s="8"/>
      <c r="C22" s="10" t="s">
        <v>10</v>
      </c>
      <c r="D22" s="8"/>
      <c r="E22" s="10">
        <v>0</v>
      </c>
      <c r="F22" s="10">
        <v>0</v>
      </c>
      <c r="G22" s="10"/>
      <c r="H22" s="10"/>
      <c r="I22" s="11"/>
    </row>
    <row r="23" spans="1:9" ht="15">
      <c r="A23" s="19"/>
      <c r="B23" s="8"/>
      <c r="C23" s="10" t="s">
        <v>10</v>
      </c>
      <c r="D23" s="8"/>
      <c r="E23" s="10">
        <v>0</v>
      </c>
      <c r="F23" s="10">
        <v>0</v>
      </c>
      <c r="G23" s="10"/>
      <c r="H23" s="10"/>
      <c r="I23" s="11"/>
    </row>
    <row r="24" spans="2:9" ht="15.75">
      <c r="B24" s="20"/>
      <c r="C24" s="15" t="s">
        <v>10</v>
      </c>
      <c r="D24" s="16"/>
      <c r="E24" s="16"/>
      <c r="F24" s="16"/>
      <c r="G24" s="14">
        <v>11000</v>
      </c>
      <c r="H24" s="16">
        <f>G24</f>
        <v>11000</v>
      </c>
      <c r="I24" s="17">
        <f>ROUND(H24*1.27,0)</f>
        <v>13970</v>
      </c>
    </row>
    <row r="25" spans="1:9" ht="15.75">
      <c r="A25" s="4" t="s">
        <v>22</v>
      </c>
      <c r="B25" s="18"/>
      <c r="C25" s="5"/>
      <c r="D25" s="5"/>
      <c r="E25" s="5"/>
      <c r="F25" s="5"/>
      <c r="G25" s="5"/>
      <c r="H25" s="5"/>
      <c r="I25" s="6"/>
    </row>
    <row r="26" spans="1:9" ht="15">
      <c r="A26" s="7" t="s">
        <v>23</v>
      </c>
      <c r="B26" s="8">
        <v>10</v>
      </c>
      <c r="C26" s="10" t="s">
        <v>24</v>
      </c>
      <c r="D26" s="8">
        <v>555</v>
      </c>
      <c r="E26" s="10">
        <f aca="true" t="shared" si="2" ref="E26:E32">ROUND(D26*B26,0)</f>
        <v>5550</v>
      </c>
      <c r="F26" s="10">
        <f aca="true" t="shared" si="3" ref="F26:F32">ROUND(E26*1.27,0)</f>
        <v>7049</v>
      </c>
      <c r="G26" s="10"/>
      <c r="H26" s="10"/>
      <c r="I26" s="11"/>
    </row>
    <row r="27" spans="1:9" ht="15">
      <c r="A27" s="7" t="s">
        <v>25</v>
      </c>
      <c r="B27" s="8">
        <v>1</v>
      </c>
      <c r="C27" s="10" t="s">
        <v>10</v>
      </c>
      <c r="D27" s="8">
        <v>475</v>
      </c>
      <c r="E27" s="10">
        <f t="shared" si="2"/>
        <v>475</v>
      </c>
      <c r="F27" s="10">
        <f t="shared" si="3"/>
        <v>603</v>
      </c>
      <c r="G27" s="10"/>
      <c r="H27" s="10"/>
      <c r="I27" s="11"/>
    </row>
    <row r="28" spans="1:9" ht="15">
      <c r="A28" s="7" t="s">
        <v>26</v>
      </c>
      <c r="B28" s="8">
        <v>1</v>
      </c>
      <c r="C28" s="10" t="s">
        <v>10</v>
      </c>
      <c r="D28" s="8">
        <v>455</v>
      </c>
      <c r="E28" s="10">
        <f t="shared" si="2"/>
        <v>455</v>
      </c>
      <c r="F28" s="10">
        <f t="shared" si="3"/>
        <v>578</v>
      </c>
      <c r="G28" s="10"/>
      <c r="H28" s="10"/>
      <c r="I28" s="11"/>
    </row>
    <row r="29" spans="1:9" ht="15">
      <c r="A29" s="42" t="s">
        <v>57</v>
      </c>
      <c r="B29" s="8">
        <v>15</v>
      </c>
      <c r="C29" s="10" t="s">
        <v>10</v>
      </c>
      <c r="D29" s="8">
        <v>180</v>
      </c>
      <c r="E29" s="10">
        <f t="shared" si="2"/>
        <v>2700</v>
      </c>
      <c r="F29" s="10">
        <f t="shared" si="3"/>
        <v>3429</v>
      </c>
      <c r="G29" s="10"/>
      <c r="H29" s="10"/>
      <c r="I29" s="11"/>
    </row>
    <row r="30" spans="1:9" ht="15">
      <c r="A30" s="42" t="s">
        <v>58</v>
      </c>
      <c r="B30" s="8">
        <v>1</v>
      </c>
      <c r="C30" s="10" t="s">
        <v>10</v>
      </c>
      <c r="D30" s="8">
        <v>4250</v>
      </c>
      <c r="E30" s="10">
        <f t="shared" si="2"/>
        <v>4250</v>
      </c>
      <c r="F30" s="10">
        <f t="shared" si="3"/>
        <v>5398</v>
      </c>
      <c r="G30" s="10"/>
      <c r="H30" s="10"/>
      <c r="I30" s="11"/>
    </row>
    <row r="31" spans="1:9" ht="15">
      <c r="A31" s="42" t="s">
        <v>59</v>
      </c>
      <c r="B31" s="8">
        <v>1</v>
      </c>
      <c r="C31" s="10" t="s">
        <v>10</v>
      </c>
      <c r="D31" s="8">
        <v>16877</v>
      </c>
      <c r="E31" s="10">
        <f t="shared" si="2"/>
        <v>16877</v>
      </c>
      <c r="F31" s="10">
        <f t="shared" si="3"/>
        <v>21434</v>
      </c>
      <c r="G31" s="10"/>
      <c r="H31" s="10"/>
      <c r="I31" s="11"/>
    </row>
    <row r="32" spans="1:9" ht="15">
      <c r="A32" s="42" t="s">
        <v>60</v>
      </c>
      <c r="B32" s="8">
        <v>1</v>
      </c>
      <c r="C32" s="10" t="s">
        <v>10</v>
      </c>
      <c r="D32" s="8">
        <v>28884</v>
      </c>
      <c r="E32" s="10">
        <f t="shared" si="2"/>
        <v>28884</v>
      </c>
      <c r="F32" s="10">
        <f t="shared" si="3"/>
        <v>36683</v>
      </c>
      <c r="G32" s="10"/>
      <c r="H32" s="10"/>
      <c r="I32" s="11"/>
    </row>
    <row r="33" spans="1:9" ht="15.75">
      <c r="A33" s="13" t="s">
        <v>27</v>
      </c>
      <c r="B33" s="14">
        <v>1</v>
      </c>
      <c r="C33" s="15" t="s">
        <v>12</v>
      </c>
      <c r="D33" s="8"/>
      <c r="E33" s="16">
        <v>0</v>
      </c>
      <c r="F33" s="16">
        <v>0</v>
      </c>
      <c r="G33" s="14">
        <v>5000</v>
      </c>
      <c r="H33" s="16">
        <f>G33*B33</f>
        <v>5000</v>
      </c>
      <c r="I33" s="17">
        <f>ROUND(H33*1.27,0)</f>
        <v>6350</v>
      </c>
    </row>
    <row r="34" ht="15">
      <c r="B34" s="12"/>
    </row>
    <row r="35" spans="1:9" ht="15.75">
      <c r="A35" s="4" t="s">
        <v>28</v>
      </c>
      <c r="B35" s="18"/>
      <c r="C35" s="5"/>
      <c r="D35" s="5"/>
      <c r="E35" s="5"/>
      <c r="F35" s="5"/>
      <c r="G35" s="5"/>
      <c r="H35" s="5"/>
      <c r="I35" s="6"/>
    </row>
    <row r="36" spans="1:9" ht="15">
      <c r="A36" s="7" t="s">
        <v>64</v>
      </c>
      <c r="B36" s="8">
        <v>1</v>
      </c>
      <c r="C36" s="9" t="s">
        <v>10</v>
      </c>
      <c r="D36" s="8">
        <v>40000</v>
      </c>
      <c r="E36" s="10">
        <f>ROUND(D36*B36,0)</f>
        <v>40000</v>
      </c>
      <c r="F36" s="10">
        <f>ROUND(E36*1.27,0)</f>
        <v>50800</v>
      </c>
      <c r="G36" s="10"/>
      <c r="H36" s="10"/>
      <c r="I36" s="11"/>
    </row>
    <row r="37" spans="1:9" ht="15">
      <c r="A37" s="21"/>
      <c r="B37" s="8"/>
      <c r="C37" s="9" t="s">
        <v>10</v>
      </c>
      <c r="D37" s="8"/>
      <c r="E37" s="10">
        <v>0</v>
      </c>
      <c r="F37" s="10">
        <v>0</v>
      </c>
      <c r="G37" s="10"/>
      <c r="H37" s="10"/>
      <c r="I37" s="11"/>
    </row>
    <row r="38" spans="1:9" ht="15.75">
      <c r="A38" s="13" t="s">
        <v>29</v>
      </c>
      <c r="B38" s="14"/>
      <c r="C38" s="15" t="s">
        <v>12</v>
      </c>
      <c r="D38" s="16"/>
      <c r="E38" s="16"/>
      <c r="F38" s="16"/>
      <c r="G38" s="14">
        <v>2999</v>
      </c>
      <c r="H38" s="16">
        <f>G38</f>
        <v>2999</v>
      </c>
      <c r="I38" s="17">
        <f>ROUND(H38*1.27,0)</f>
        <v>3809</v>
      </c>
    </row>
    <row r="39" ht="15">
      <c r="B39" s="12"/>
    </row>
    <row r="40" spans="1:9" ht="15.75">
      <c r="A40" s="4" t="s">
        <v>30</v>
      </c>
      <c r="B40" s="18"/>
      <c r="C40" s="5"/>
      <c r="D40" s="5"/>
      <c r="E40" s="5"/>
      <c r="F40" s="5"/>
      <c r="G40" s="5"/>
      <c r="H40" s="5"/>
      <c r="I40" s="6"/>
    </row>
    <row r="41" spans="1:9" ht="15">
      <c r="A41" s="21" t="s">
        <v>48</v>
      </c>
      <c r="B41" s="41">
        <v>8</v>
      </c>
      <c r="C41" s="10" t="s">
        <v>24</v>
      </c>
      <c r="D41" s="8">
        <v>1555</v>
      </c>
      <c r="E41" s="10">
        <f aca="true" t="shared" si="4" ref="E41:E48">ROUND(D41*B41,0)</f>
        <v>12440</v>
      </c>
      <c r="F41" s="10">
        <f aca="true" t="shared" si="5" ref="F41:F48">ROUND(E41*1.27,0)</f>
        <v>15799</v>
      </c>
      <c r="G41" s="9"/>
      <c r="H41" s="10"/>
      <c r="I41" s="11"/>
    </row>
    <row r="42" spans="1:9" ht="15">
      <c r="A42" s="21" t="s">
        <v>49</v>
      </c>
      <c r="B42" s="41">
        <v>2</v>
      </c>
      <c r="C42" s="10" t="s">
        <v>10</v>
      </c>
      <c r="D42" s="8">
        <v>7277</v>
      </c>
      <c r="E42" s="10">
        <f t="shared" si="4"/>
        <v>14554</v>
      </c>
      <c r="F42" s="10">
        <f t="shared" si="5"/>
        <v>18484</v>
      </c>
      <c r="G42" s="9"/>
      <c r="H42" s="9"/>
      <c r="I42" s="22"/>
    </row>
    <row r="43" spans="1:9" ht="15">
      <c r="A43" s="21" t="s">
        <v>50</v>
      </c>
      <c r="B43" s="41">
        <v>2</v>
      </c>
      <c r="C43" s="10" t="s">
        <v>24</v>
      </c>
      <c r="D43" s="8">
        <v>1333</v>
      </c>
      <c r="E43" s="10">
        <f t="shared" si="4"/>
        <v>2666</v>
      </c>
      <c r="F43" s="10">
        <f t="shared" si="5"/>
        <v>3386</v>
      </c>
      <c r="G43" s="9"/>
      <c r="H43" s="9"/>
      <c r="I43" s="22"/>
    </row>
    <row r="44" spans="1:9" ht="15">
      <c r="A44" s="21" t="s">
        <v>51</v>
      </c>
      <c r="B44" s="41">
        <v>2</v>
      </c>
      <c r="C44" s="10" t="s">
        <v>24</v>
      </c>
      <c r="D44" s="8">
        <v>3877</v>
      </c>
      <c r="E44" s="10">
        <f t="shared" si="4"/>
        <v>7754</v>
      </c>
      <c r="F44" s="10">
        <f t="shared" si="5"/>
        <v>9848</v>
      </c>
      <c r="G44" s="9"/>
      <c r="H44" s="9"/>
      <c r="I44" s="22"/>
    </row>
    <row r="45" spans="1:9" ht="15">
      <c r="A45" s="21" t="s">
        <v>52</v>
      </c>
      <c r="B45" s="41">
        <v>2</v>
      </c>
      <c r="C45" s="10" t="s">
        <v>24</v>
      </c>
      <c r="D45" s="8">
        <v>2719</v>
      </c>
      <c r="E45" s="10">
        <f t="shared" si="4"/>
        <v>5438</v>
      </c>
      <c r="F45" s="10">
        <f t="shared" si="5"/>
        <v>6906</v>
      </c>
      <c r="G45" s="9"/>
      <c r="H45" s="9"/>
      <c r="I45" s="22"/>
    </row>
    <row r="46" spans="1:9" ht="15">
      <c r="A46" s="21" t="s">
        <v>53</v>
      </c>
      <c r="B46" s="41">
        <v>1</v>
      </c>
      <c r="C46" s="10" t="s">
        <v>10</v>
      </c>
      <c r="D46" s="8">
        <v>5913</v>
      </c>
      <c r="E46" s="10">
        <f t="shared" si="4"/>
        <v>5913</v>
      </c>
      <c r="F46" s="10">
        <f t="shared" si="5"/>
        <v>7510</v>
      </c>
      <c r="G46" s="9"/>
      <c r="H46" s="9"/>
      <c r="I46" s="22"/>
    </row>
    <row r="47" spans="1:9" ht="15">
      <c r="A47" s="21" t="s">
        <v>54</v>
      </c>
      <c r="B47" s="41">
        <v>2</v>
      </c>
      <c r="C47" s="10" t="s">
        <v>10</v>
      </c>
      <c r="D47" s="8">
        <v>6876</v>
      </c>
      <c r="E47" s="10">
        <f t="shared" si="4"/>
        <v>13752</v>
      </c>
      <c r="F47" s="10">
        <f t="shared" si="5"/>
        <v>17465</v>
      </c>
      <c r="G47" s="9"/>
      <c r="H47" s="9"/>
      <c r="I47" s="22"/>
    </row>
    <row r="48" spans="1:9" ht="15">
      <c r="A48" s="21" t="s">
        <v>55</v>
      </c>
      <c r="B48" s="41">
        <v>8</v>
      </c>
      <c r="C48" s="10" t="s">
        <v>24</v>
      </c>
      <c r="D48" s="8">
        <v>1624</v>
      </c>
      <c r="E48" s="10">
        <f t="shared" si="4"/>
        <v>12992</v>
      </c>
      <c r="F48" s="10">
        <f t="shared" si="5"/>
        <v>16500</v>
      </c>
      <c r="G48" s="9"/>
      <c r="H48" s="9"/>
      <c r="I48" s="22"/>
    </row>
    <row r="49" spans="1:9" ht="15.75">
      <c r="A49" s="13" t="s">
        <v>31</v>
      </c>
      <c r="B49" s="14"/>
      <c r="C49" s="15" t="s">
        <v>12</v>
      </c>
      <c r="D49" s="16"/>
      <c r="E49" s="16"/>
      <c r="F49" s="16"/>
      <c r="G49" s="14">
        <v>4200</v>
      </c>
      <c r="H49" s="16">
        <f>G49</f>
        <v>4200</v>
      </c>
      <c r="I49" s="17">
        <f>ROUND(H49*1.27,0)</f>
        <v>5334</v>
      </c>
    </row>
    <row r="50" ht="15">
      <c r="B50" s="12"/>
    </row>
    <row r="51" spans="1:9" ht="15.75">
      <c r="A51" s="23" t="s">
        <v>32</v>
      </c>
      <c r="B51" s="24">
        <v>1</v>
      </c>
      <c r="C51" s="25" t="s">
        <v>10</v>
      </c>
      <c r="D51" s="24">
        <v>8000</v>
      </c>
      <c r="E51" s="26">
        <f>ROUND(D51*B51,0)</f>
        <v>8000</v>
      </c>
      <c r="F51" s="26">
        <f>ROUND(E51*1.27,0)</f>
        <v>10160</v>
      </c>
      <c r="G51" s="24">
        <v>5000</v>
      </c>
      <c r="H51" s="26">
        <f>G51*B51</f>
        <v>5000</v>
      </c>
      <c r="I51" s="27">
        <f>ROUND(H51*1.27,0)</f>
        <v>6350</v>
      </c>
    </row>
    <row r="52" ht="15">
      <c r="B52" s="12"/>
    </row>
    <row r="53" spans="1:9" ht="15.75">
      <c r="A53" s="4" t="s">
        <v>33</v>
      </c>
      <c r="B53" s="18"/>
      <c r="C53" s="5"/>
      <c r="D53" s="5"/>
      <c r="E53" s="5"/>
      <c r="F53" s="5"/>
      <c r="G53" s="5"/>
      <c r="H53" s="5"/>
      <c r="I53" s="6"/>
    </row>
    <row r="54" spans="1:9" ht="15">
      <c r="A54" s="28" t="s">
        <v>34</v>
      </c>
      <c r="B54" s="14">
        <v>1</v>
      </c>
      <c r="C54" s="15" t="s">
        <v>10</v>
      </c>
      <c r="D54" s="14">
        <v>2687</v>
      </c>
      <c r="E54" s="16">
        <f>ROUND(D54*B54,0)</f>
        <v>2687</v>
      </c>
      <c r="F54" s="16">
        <f>ROUND(E54*1.27,0)</f>
        <v>3412</v>
      </c>
      <c r="G54" s="14">
        <v>900</v>
      </c>
      <c r="H54" s="16">
        <f>G54*B54</f>
        <v>900</v>
      </c>
      <c r="I54" s="17">
        <f>ROUND(H54*1.27,0)</f>
        <v>1143</v>
      </c>
    </row>
    <row r="55" spans="1:9" ht="15">
      <c r="A55" s="29"/>
      <c r="B55" s="10"/>
      <c r="C55" s="9"/>
      <c r="D55" s="10"/>
      <c r="E55" s="10"/>
      <c r="F55" s="10"/>
      <c r="G55" s="10"/>
      <c r="H55" s="10"/>
      <c r="I55" s="10"/>
    </row>
    <row r="56" spans="1:9" ht="15.75">
      <c r="A56" s="4" t="s">
        <v>35</v>
      </c>
      <c r="B56" s="18"/>
      <c r="C56" s="30"/>
      <c r="D56" s="18"/>
      <c r="E56" s="5"/>
      <c r="F56" s="5"/>
      <c r="G56" s="18"/>
      <c r="H56" s="18"/>
      <c r="I56" s="31"/>
    </row>
    <row r="57" spans="1:9" ht="15">
      <c r="A57" s="21" t="s">
        <v>36</v>
      </c>
      <c r="B57" s="8">
        <v>1</v>
      </c>
      <c r="C57" s="9" t="s">
        <v>10</v>
      </c>
      <c r="D57" s="9"/>
      <c r="E57" s="9"/>
      <c r="F57" s="9"/>
      <c r="G57" s="8">
        <v>3900</v>
      </c>
      <c r="H57" s="10">
        <f>G57*B57</f>
        <v>3900</v>
      </c>
      <c r="I57" s="11">
        <f>ROUND(H57*1.27,0)</f>
        <v>4953</v>
      </c>
    </row>
    <row r="58" spans="1:9" ht="15">
      <c r="A58" s="21" t="s">
        <v>37</v>
      </c>
      <c r="B58" s="8">
        <v>1</v>
      </c>
      <c r="C58" s="9" t="s">
        <v>10</v>
      </c>
      <c r="D58" s="8">
        <v>12230</v>
      </c>
      <c r="E58" s="10">
        <f>ROUND(D58*B58,0)</f>
        <v>12230</v>
      </c>
      <c r="F58" s="10">
        <f>ROUND(E58*1.27,0)</f>
        <v>15532</v>
      </c>
      <c r="G58" s="8">
        <v>12230</v>
      </c>
      <c r="H58" s="10">
        <f>G58*B58</f>
        <v>12230</v>
      </c>
      <c r="I58" s="11">
        <f>ROUND(H58*1.27,0)</f>
        <v>15532</v>
      </c>
    </row>
    <row r="59" spans="1:9" ht="15">
      <c r="A59" s="28" t="s">
        <v>38</v>
      </c>
      <c r="B59" s="14">
        <v>1</v>
      </c>
      <c r="C59" s="15" t="s">
        <v>10</v>
      </c>
      <c r="D59" s="32"/>
      <c r="E59" s="16"/>
      <c r="F59" s="16"/>
      <c r="G59" s="14">
        <v>3900</v>
      </c>
      <c r="H59" s="16">
        <f>G59*B59</f>
        <v>3900</v>
      </c>
      <c r="I59" s="17">
        <f>ROUND(H59*1.27,0)</f>
        <v>4953</v>
      </c>
    </row>
    <row r="60" spans="1:9" ht="15">
      <c r="A60" s="29"/>
      <c r="B60" s="10"/>
      <c r="C60" s="9"/>
      <c r="D60" s="9"/>
      <c r="E60" s="10"/>
      <c r="F60" s="10"/>
      <c r="G60" s="10"/>
      <c r="H60" s="10"/>
      <c r="I60" s="10"/>
    </row>
    <row r="61" spans="1:9" ht="15.75">
      <c r="A61" s="4" t="s">
        <v>39</v>
      </c>
      <c r="B61" s="18"/>
      <c r="C61" s="5"/>
      <c r="D61" s="5"/>
      <c r="E61" s="18"/>
      <c r="F61" s="5"/>
      <c r="G61" s="5"/>
      <c r="H61" s="5"/>
      <c r="I61" s="6"/>
    </row>
    <row r="62" spans="1:9" ht="15">
      <c r="A62" s="21" t="s">
        <v>40</v>
      </c>
      <c r="B62" s="8">
        <v>1</v>
      </c>
      <c r="C62" s="9" t="s">
        <v>10</v>
      </c>
      <c r="D62" s="10"/>
      <c r="E62" s="10"/>
      <c r="F62" s="10"/>
      <c r="G62" s="8">
        <v>10000</v>
      </c>
      <c r="H62" s="10">
        <f>G62*B62</f>
        <v>10000</v>
      </c>
      <c r="I62" s="11">
        <f>ROUND(H62*1.27,0)</f>
        <v>12700</v>
      </c>
    </row>
    <row r="63" spans="1:9" ht="15">
      <c r="A63" s="28" t="s">
        <v>39</v>
      </c>
      <c r="B63" s="14">
        <v>1</v>
      </c>
      <c r="C63" s="15" t="s">
        <v>10</v>
      </c>
      <c r="D63" s="16"/>
      <c r="E63" s="16"/>
      <c r="F63" s="16"/>
      <c r="G63" s="14">
        <v>10000</v>
      </c>
      <c r="H63" s="16">
        <f>G63*B63</f>
        <v>10000</v>
      </c>
      <c r="I63" s="17">
        <f>ROUND(H63*1.27,0)</f>
        <v>12700</v>
      </c>
    </row>
    <row r="64" spans="1:9" ht="15">
      <c r="A64" s="29"/>
      <c r="B64" s="10"/>
      <c r="C64" s="9"/>
      <c r="D64" s="9"/>
      <c r="E64" s="9"/>
      <c r="F64" s="9"/>
      <c r="G64" s="9"/>
      <c r="H64" s="10"/>
      <c r="I64" s="10"/>
    </row>
    <row r="65" spans="1:9" ht="15.75">
      <c r="A65" s="23" t="s">
        <v>41</v>
      </c>
      <c r="B65" s="24">
        <v>1</v>
      </c>
      <c r="C65" s="25" t="s">
        <v>10</v>
      </c>
      <c r="D65" s="26"/>
      <c r="E65" s="26"/>
      <c r="F65" s="26"/>
      <c r="G65" s="24">
        <v>3900</v>
      </c>
      <c r="H65" s="26">
        <f>G65*B65</f>
        <v>3900</v>
      </c>
      <c r="I65" s="27">
        <f>ROUND(H65*1.27,0)</f>
        <v>4953</v>
      </c>
    </row>
    <row r="66" spans="1:9" ht="15">
      <c r="A66" s="33"/>
      <c r="B66" s="10"/>
      <c r="C66" s="9"/>
      <c r="D66" s="9"/>
      <c r="E66" s="9"/>
      <c r="F66" s="9"/>
      <c r="G66" s="9"/>
      <c r="H66" s="10"/>
      <c r="I66" s="10"/>
    </row>
    <row r="67" spans="1:9" ht="15.75">
      <c r="A67" s="23" t="s">
        <v>42</v>
      </c>
      <c r="B67" s="24">
        <v>1</v>
      </c>
      <c r="C67" s="25" t="s">
        <v>10</v>
      </c>
      <c r="D67" s="26"/>
      <c r="E67" s="26"/>
      <c r="F67" s="26"/>
      <c r="G67" s="24">
        <v>1000</v>
      </c>
      <c r="H67" s="26">
        <f>G67*B67</f>
        <v>1000</v>
      </c>
      <c r="I67" s="27">
        <f>ROUND(H67*1.27,0)</f>
        <v>1270</v>
      </c>
    </row>
    <row r="68" spans="1:9" ht="15.75">
      <c r="A68" s="34"/>
      <c r="B68" s="10"/>
      <c r="C68" s="9"/>
      <c r="D68" s="10"/>
      <c r="E68" s="10"/>
      <c r="F68" s="10"/>
      <c r="G68" s="10"/>
      <c r="H68" s="10"/>
      <c r="I68" s="10"/>
    </row>
    <row r="69" spans="1:9" ht="15.75">
      <c r="A69" s="23" t="s">
        <v>43</v>
      </c>
      <c r="B69" s="24">
        <v>1</v>
      </c>
      <c r="C69" s="25" t="s">
        <v>10</v>
      </c>
      <c r="D69" s="26"/>
      <c r="E69" s="26"/>
      <c r="F69" s="26"/>
      <c r="G69" s="24">
        <v>1000</v>
      </c>
      <c r="H69" s="26">
        <f>G69*B69</f>
        <v>1000</v>
      </c>
      <c r="I69" s="27">
        <f>ROUND(H69*1.27,0)</f>
        <v>1270</v>
      </c>
    </row>
    <row r="70" ht="15">
      <c r="B70" s="12"/>
    </row>
    <row r="71" spans="1:9" ht="15.75">
      <c r="A71" s="23" t="s">
        <v>44</v>
      </c>
      <c r="B71" s="24">
        <v>1</v>
      </c>
      <c r="C71" s="25" t="s">
        <v>10</v>
      </c>
      <c r="D71" s="26"/>
      <c r="E71" s="26"/>
      <c r="F71" s="26"/>
      <c r="G71" s="24">
        <v>7000</v>
      </c>
      <c r="H71" s="26">
        <f>G71*B71</f>
        <v>7000</v>
      </c>
      <c r="I71" s="27">
        <f>ROUND(H71*1.27,0)</f>
        <v>8890</v>
      </c>
    </row>
    <row r="73" spans="1:9" ht="15.75">
      <c r="A73" s="23" t="s">
        <v>45</v>
      </c>
      <c r="B73" s="35"/>
      <c r="C73" s="35"/>
      <c r="D73" s="35"/>
      <c r="E73" s="35"/>
      <c r="F73" s="35"/>
      <c r="G73" s="35"/>
      <c r="H73" s="35"/>
      <c r="I73" s="36"/>
    </row>
    <row r="74" spans="1:9" ht="15.75">
      <c r="A74" s="37" t="s">
        <v>3</v>
      </c>
      <c r="B74" s="35"/>
      <c r="C74" s="35"/>
      <c r="D74" s="35"/>
      <c r="E74" s="35"/>
      <c r="F74" s="35"/>
      <c r="G74" s="35"/>
      <c r="H74" s="35"/>
      <c r="I74" s="38">
        <f>SUM(E4:E71)</f>
        <v>558371</v>
      </c>
    </row>
    <row r="75" spans="1:9" ht="15.75">
      <c r="A75" s="37" t="s">
        <v>6</v>
      </c>
      <c r="B75" s="35"/>
      <c r="C75" s="35"/>
      <c r="D75" s="35"/>
      <c r="E75" s="35"/>
      <c r="F75" s="35"/>
      <c r="G75" s="35"/>
      <c r="H75" s="35"/>
      <c r="I75" s="38">
        <f>SUM(H6:H71)</f>
        <v>91629</v>
      </c>
    </row>
    <row r="76" spans="1:9" ht="15">
      <c r="A76" s="39" t="s">
        <v>46</v>
      </c>
      <c r="B76" s="35"/>
      <c r="C76" s="35"/>
      <c r="D76" s="35"/>
      <c r="E76" s="35"/>
      <c r="F76" s="35"/>
      <c r="G76" s="35"/>
      <c r="H76" s="35"/>
      <c r="I76" s="40">
        <f>I75+I74</f>
        <v>650000</v>
      </c>
    </row>
    <row r="77" spans="1:9" ht="15">
      <c r="A77" s="39" t="s">
        <v>47</v>
      </c>
      <c r="B77" s="35"/>
      <c r="C77" s="35"/>
      <c r="D77" s="35"/>
      <c r="E77" s="35"/>
      <c r="F77" s="35"/>
      <c r="G77" s="35"/>
      <c r="H77" s="35"/>
      <c r="I77" s="40">
        <f>ROUND(I76*1.27,0)</f>
        <v>825500</v>
      </c>
    </row>
  </sheetData>
  <sheetProtection password="9E59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Sollight-Szacsa</dc:creator>
  <cp:keywords/>
  <dc:description/>
  <cp:lastModifiedBy>Ihász Ádám</cp:lastModifiedBy>
  <cp:lastPrinted>2016-05-11T13:44:04Z</cp:lastPrinted>
  <dcterms:created xsi:type="dcterms:W3CDTF">2014-06-26T18:07:27Z</dcterms:created>
  <dcterms:modified xsi:type="dcterms:W3CDTF">2017-01-12T09:35:59Z</dcterms:modified>
  <cp:category/>
  <cp:version/>
  <cp:contentType/>
  <cp:contentStatus/>
</cp:coreProperties>
</file>